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358 - 11.10. - ZCU - AV technika (II.) 045-2022 Připravit\"/>
    </mc:Choice>
  </mc:AlternateContent>
  <xr:revisionPtr revIDLastSave="0" documentId="13_ncr:1_{9BFDBC1A-9D3A-4180-AB43-AB30D47DD4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0" i="1" l="1"/>
  <c r="O10" i="1"/>
  <c r="O11" i="1"/>
  <c r="R11" i="1"/>
  <c r="S11" i="1"/>
  <c r="S10" i="1" l="1"/>
  <c r="S8" i="1" l="1"/>
  <c r="R9" i="1"/>
  <c r="O8" i="1"/>
  <c r="O9" i="1"/>
  <c r="R8" i="1"/>
  <c r="R7" i="1"/>
  <c r="O7" i="1"/>
  <c r="P14" i="1" s="1"/>
  <c r="Q14" i="1" l="1"/>
  <c r="S9" i="1"/>
  <c r="S7" i="1"/>
</calcChain>
</file>

<file path=xl/sharedStrings.xml><?xml version="1.0" encoding="utf-8"?>
<sst xmlns="http://schemas.openxmlformats.org/spreadsheetml/2006/main" count="81" uniqueCount="62">
  <si>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</si>
  <si>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</si>
  <si>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</si>
  <si>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</si>
  <si>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</si>
  <si>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</si>
  <si>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</si>
  <si>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</si>
  <si>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</si>
  <si>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</si>
  <si>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</si>
  <si>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</si>
  <si>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</si>
  <si>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32333200-8 - Videokamery</t>
  </si>
  <si>
    <t>32342100-3 - Hlavová sluchátka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</si>
  <si>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</si>
  <si>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</si>
  <si>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</si>
  <si>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</si>
  <si>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</si>
  <si>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</si>
  <si>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</si>
  <si>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</si>
  <si>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</si>
  <si>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</si>
  <si>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</si>
  <si>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</si>
  <si>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</si>
  <si>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</si>
  <si>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</si>
  <si>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</si>
  <si>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</si>
  <si>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</si>
  <si>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Příloha č. 2 Kupní smlouvy - technická specifikace
Audiovizuální technika (II.) 045 - 2022</t>
  </si>
  <si>
    <t>Sluchátka s mikrofonem</t>
  </si>
  <si>
    <t>do 30.11.2022</t>
  </si>
  <si>
    <t>Ing. Roman Polák, 
Tel.: 37763 8753</t>
  </si>
  <si>
    <t>Univerzitní 22,
301 00 Plzeň,
Fakulta strojní - Regionální technologický institut,
místnost UX 229</t>
  </si>
  <si>
    <t>Samostatná faktura</t>
  </si>
  <si>
    <t>Drátová stereo sluchátka s mikrofonem. 
Konstrukce přes hlavu, uzavřená okolo uší. 
Polstrování na styčných plochách přes hlavu a okolo uší. 
Odjímatelný všesměrový mikrofon. 
Připojení pomocí 3,5 mm jack a USB-A s délkou kabelu minimálně 1,2 m. 
Frekvenční rozsah alespoň 20 - 20000 Hz. 
Citlivost minimálně 100 db/mW.</t>
  </si>
  <si>
    <t>do 31.12.2022</t>
  </si>
  <si>
    <t>Ing. Markéta Lintimerová,
Tel.: 37763 2543</t>
  </si>
  <si>
    <t>Technická 8, 
301 00 Plzeň,
Fakulta aplikovaných věd - Nové technologie pro informační společnost,
místnost UN 526</t>
  </si>
  <si>
    <t>Bezdrátová sluchátka</t>
  </si>
  <si>
    <t>Provedení okolo uší, konstrukce polouzavřená, s mikrofonem.
Typ připojení: 3,5 mm Jack, Bluetooth min. v5.0., USB-C.
Podporované kodeky min.: AAC, SBC.
Funkce: aktivní potlačení hluku (ANC), přepínání skladeb, přijímání hovorů, s ovládáním hlasitosti.
Další vlastnosti: aplikace pro nastavení sluchátek, otočné mušle.
Certifikace: MS Teams, Avaya, Cisco.
Sluchátka: frekvence od 20 Hz do 20 000 Hz, citlivost minimálně 115 dB/mW.
Mikrofon: integrovaný, všesměrové snímání, frekvence od 100 Hz do 8 000 Hz, citlivost -35 dB nebo lepší, ztlumení mikrofonu.
Maximální výdrž baterie: minimálně 35 h.
Barva se preferuje černá.
Hmotnost menší než 300 g.
Včetně pouzdra.</t>
  </si>
  <si>
    <t>IP Kamera</t>
  </si>
  <si>
    <t>Mgr. Magdalena Edlová, DiS.,
Tel.: 724 071 804</t>
  </si>
  <si>
    <t>Jungmannova 153/1, 
301 00 Plzeň 3 - Jižní Předměstí,
Odbor celoživotního vzdělávání - Oddělení Univerzita třetího věku,
místnost JJ 113b</t>
  </si>
  <si>
    <t>Možnost napájeni přes POE.
Možnost nastavení povolených IP.
Rozlišení min. 2560 × 1440 při 20 Hz.
Zorné pole až 77°.
Tlumení nechtěných zvuků.
Možnost připevnění na stěnu i strop.
Turretové provedení.</t>
  </si>
  <si>
    <t>Pokud financováno z projektových prostředků, pak ŘEŠITEL uvede: NÁZEV A ČÍSLO DOTAČNÍHO PROJEKTU</t>
  </si>
  <si>
    <t>Webkamera</t>
  </si>
  <si>
    <t>Šašek, Bartovský, Císař</t>
  </si>
  <si>
    <t>Bartovský</t>
  </si>
  <si>
    <t>Bc. Marek Vyčítal,
Tel.: 37763 2882</t>
  </si>
  <si>
    <t>Univerzitní 20,
301 00 Plzeň,
Centrum informatizace a výpočetní techniky - Odbor uživatelské podpory a provozu,
místnost UI 302</t>
  </si>
  <si>
    <t>Provedení: na uši, otevřená konstrukce.
Typ připojení bluetooth min. v5.0 a jack 3,5 mm.
Mikrofon.
Otočné mušle, přepínání skladeb, ovládání hlasitosti.
2x sluchátka.
Výdrž baterie až 20 h.</t>
  </si>
  <si>
    <t>Rozlišení min. HD 1080.
Úhel záběru min. 78°.
Vestavěný stereo mikrofon.
Redukce okolního ruchu.
Korekce nízkého osvětlení.
Rozlišení fotografií až 15 Mpx.
Závit 1/4" pro stativ.</t>
  </si>
  <si>
    <t>A4tech Bloody G600i černá, záruka 24 měsíců</t>
  </si>
  <si>
    <t>Jabra Evolve2 85 MS Stereo USB-C Black (28599-999-899), záruka 24 měsíců</t>
  </si>
  <si>
    <t>HiWatch HWI-D140H 4mm (311315704), záruka 24 měsíců</t>
  </si>
  <si>
    <t>MPOW HC5, záruka 24 měsíců</t>
  </si>
  <si>
    <t>Logitech HD Pro Webcam C920 (960-001055),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</si>
</sst>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3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 indent="1"/>
    </xf>
    <xf numFmtId="0" fontId="14" fillId="4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3" fillId="3" borderId="10" xfId="0" applyNumberFormat="1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8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left" vertical="center" wrapText="1" indent="1"/>
    </xf>
    <xf numFmtId="0" fontId="14" fillId="4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13" fillId="3" borderId="12" xfId="0" applyNumberFormat="1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8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 indent="1"/>
    </xf>
    <xf numFmtId="0" fontId="14" fillId="4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8" fillId="3" borderId="2" xfId="0" applyNumberFormat="1" applyFon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left" vertical="center" wrapText="1" indent="1"/>
    </xf>
    <xf numFmtId="0" fontId="14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8" fillId="3" borderId="15" xfId="0" applyNumberFormat="1" applyFon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left" vertical="center" wrapText="1" indent="1"/>
    </xf>
    <xf numFmtId="0" fontId="14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8" fillId="3" borderId="17" xfId="0" applyNumberFormat="1" applyFon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3" fillId="3" borderId="2" xfId="0" applyNumberFormat="1" applyFont="1" applyFill="1" applyBorder="1" applyAlignment="1">
      <alignment horizontal="center" vertical="center" wrapText="1"/>
    </xf>
    <xf numFmtId="0" fontId="14" fillId="4" borderId="10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2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0" fontId="14" fillId="4" borderId="17" xfId="0" applyFont="1" applyFill="1" applyBorder="1" applyAlignment="1" applyProtection="1">
      <alignment horizontal="center" vertical="center" wrapTex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3" fillId="3" borderId="2" xfId="0" applyNumberFormat="1" applyFont="1" applyFill="1" applyBorder="1" applyAlignment="1">
      <alignment horizontal="center" vertical="center" wrapText="1"/>
    </xf>
    <xf numFmtId="0" fontId="13" fillId="3" borderId="7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1"/>
  <sheetViews>
    <sheetView tabSelected="1" topLeftCell="G7" zoomScale="75" zoomScaleNormal="75" workbookViewId="0">
      <selection activeCell="Q10" sqref="Q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96.8554687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29.7109375" style="5" customWidth="1"/>
    <col min="13" max="13" width="44.4257812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28515625" style="4" customWidth="1"/>
    <col min="22" max="16384" width="9.140625" style="5"/>
  </cols>
  <sheetData>
    <row r="1" spans="1:21" ht="42.6" customHeight="1" x14ac:dyDescent="0.25">
      <c r="B1" s="118" t="s">
        <v>33</v>
      </c>
      <c r="C1" s="119"/>
      <c r="D1" s="119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40" t="s">
        <v>5</v>
      </c>
      <c r="H6" s="42" t="s">
        <v>30</v>
      </c>
      <c r="I6" s="34" t="s">
        <v>19</v>
      </c>
      <c r="J6" s="34" t="s">
        <v>20</v>
      </c>
      <c r="K6" s="24" t="s">
        <v>49</v>
      </c>
      <c r="L6" s="38" t="s">
        <v>21</v>
      </c>
      <c r="M6" s="34" t="s">
        <v>22</v>
      </c>
      <c r="N6" s="24" t="s">
        <v>31</v>
      </c>
      <c r="O6" s="34" t="s">
        <v>23</v>
      </c>
      <c r="P6" s="24" t="s">
        <v>6</v>
      </c>
      <c r="Q6" s="25" t="s">
        <v>7</v>
      </c>
      <c r="R6" s="69" t="s">
        <v>8</v>
      </c>
      <c r="S6" s="69" t="s">
        <v>9</v>
      </c>
      <c r="T6" s="34" t="s">
        <v>24</v>
      </c>
      <c r="U6" s="34" t="s">
        <v>25</v>
      </c>
    </row>
    <row r="7" spans="1:21" ht="133.5" customHeight="1" thickTop="1" thickBot="1" x14ac:dyDescent="0.3">
      <c r="A7" s="26"/>
      <c r="B7" s="43">
        <v>1</v>
      </c>
      <c r="C7" s="44" t="s">
        <v>34</v>
      </c>
      <c r="D7" s="45">
        <v>8</v>
      </c>
      <c r="E7" s="46" t="s">
        <v>26</v>
      </c>
      <c r="F7" s="47" t="s">
        <v>39</v>
      </c>
      <c r="G7" s="103" t="s">
        <v>57</v>
      </c>
      <c r="H7" s="48" t="s">
        <v>32</v>
      </c>
      <c r="I7" s="50" t="s">
        <v>38</v>
      </c>
      <c r="J7" s="50" t="s">
        <v>32</v>
      </c>
      <c r="K7" s="49"/>
      <c r="L7" s="50" t="s">
        <v>36</v>
      </c>
      <c r="M7" s="50" t="s">
        <v>37</v>
      </c>
      <c r="N7" s="51" t="s">
        <v>35</v>
      </c>
      <c r="O7" s="52">
        <f>D7*P7</f>
        <v>7200</v>
      </c>
      <c r="P7" s="53">
        <v>900</v>
      </c>
      <c r="Q7" s="108">
        <v>528</v>
      </c>
      <c r="R7" s="54">
        <f>D7*Q7</f>
        <v>4224</v>
      </c>
      <c r="S7" s="55" t="str">
        <f t="shared" ref="S7" si="0">IF(ISNUMBER(Q7), IF(Q7&gt;P7,"NEVYHOVUJE","VYHOVUJE")," ")</f>
        <v>VYHOVUJE</v>
      </c>
      <c r="T7" s="46"/>
      <c r="U7" s="46" t="s">
        <v>15</v>
      </c>
    </row>
    <row r="8" spans="1:21" ht="255" customHeight="1" thickBot="1" x14ac:dyDescent="0.3">
      <c r="A8" s="26"/>
      <c r="B8" s="56">
        <v>2</v>
      </c>
      <c r="C8" s="61" t="s">
        <v>43</v>
      </c>
      <c r="D8" s="57">
        <v>3</v>
      </c>
      <c r="E8" s="58" t="s">
        <v>26</v>
      </c>
      <c r="F8" s="59" t="s">
        <v>44</v>
      </c>
      <c r="G8" s="104" t="s">
        <v>58</v>
      </c>
      <c r="H8" s="60" t="s">
        <v>32</v>
      </c>
      <c r="I8" s="61" t="s">
        <v>38</v>
      </c>
      <c r="J8" s="61" t="s">
        <v>32</v>
      </c>
      <c r="K8" s="62"/>
      <c r="L8" s="61" t="s">
        <v>41</v>
      </c>
      <c r="M8" s="61" t="s">
        <v>42</v>
      </c>
      <c r="N8" s="63" t="s">
        <v>40</v>
      </c>
      <c r="O8" s="64">
        <f>D8*P8</f>
        <v>27000</v>
      </c>
      <c r="P8" s="65">
        <v>9000</v>
      </c>
      <c r="Q8" s="109">
        <v>6773</v>
      </c>
      <c r="R8" s="66">
        <f>D8*Q8</f>
        <v>20319</v>
      </c>
      <c r="S8" s="67" t="str">
        <f t="shared" ref="S8:S9" si="1">IF(ISNUMBER(Q8), IF(Q8&gt;P8,"NEVYHOVUJE","VYHOVUJE")," ")</f>
        <v>VYHOVUJE</v>
      </c>
      <c r="T8" s="58"/>
      <c r="U8" s="58" t="s">
        <v>14</v>
      </c>
    </row>
    <row r="9" spans="1:21" ht="145.5" customHeight="1" thickBot="1" x14ac:dyDescent="0.3">
      <c r="A9" s="26"/>
      <c r="B9" s="70">
        <v>3</v>
      </c>
      <c r="C9" s="71" t="s">
        <v>45</v>
      </c>
      <c r="D9" s="72">
        <v>1</v>
      </c>
      <c r="E9" s="73" t="s">
        <v>26</v>
      </c>
      <c r="F9" s="74" t="s">
        <v>48</v>
      </c>
      <c r="G9" s="105" t="s">
        <v>59</v>
      </c>
      <c r="H9" s="75" t="s">
        <v>32</v>
      </c>
      <c r="I9" s="100" t="s">
        <v>38</v>
      </c>
      <c r="J9" s="100" t="s">
        <v>32</v>
      </c>
      <c r="K9" s="101"/>
      <c r="L9" s="100" t="s">
        <v>46</v>
      </c>
      <c r="M9" s="100" t="s">
        <v>47</v>
      </c>
      <c r="N9" s="102">
        <v>14</v>
      </c>
      <c r="O9" s="76">
        <f>D9*P9</f>
        <v>2450</v>
      </c>
      <c r="P9" s="77">
        <v>2450</v>
      </c>
      <c r="Q9" s="110">
        <v>1530</v>
      </c>
      <c r="R9" s="78">
        <f>D9*Q9</f>
        <v>1530</v>
      </c>
      <c r="S9" s="79" t="str">
        <f t="shared" si="1"/>
        <v>VYHOVUJE</v>
      </c>
      <c r="T9" s="73"/>
      <c r="U9" s="73" t="s">
        <v>13</v>
      </c>
    </row>
    <row r="10" spans="1:21" ht="145.5" customHeight="1" x14ac:dyDescent="0.25">
      <c r="A10" s="26"/>
      <c r="B10" s="80">
        <v>4</v>
      </c>
      <c r="C10" s="81" t="s">
        <v>43</v>
      </c>
      <c r="D10" s="82">
        <v>3</v>
      </c>
      <c r="E10" s="83" t="s">
        <v>26</v>
      </c>
      <c r="F10" s="84" t="s">
        <v>55</v>
      </c>
      <c r="G10" s="106" t="s">
        <v>60</v>
      </c>
      <c r="H10" s="85" t="s">
        <v>32</v>
      </c>
      <c r="I10" s="125" t="s">
        <v>38</v>
      </c>
      <c r="J10" s="127" t="s">
        <v>32</v>
      </c>
      <c r="K10" s="129"/>
      <c r="L10" s="125" t="s">
        <v>53</v>
      </c>
      <c r="M10" s="125" t="s">
        <v>54</v>
      </c>
      <c r="N10" s="131">
        <v>14</v>
      </c>
      <c r="O10" s="86">
        <f>D10*P10</f>
        <v>4200</v>
      </c>
      <c r="P10" s="87">
        <v>1400</v>
      </c>
      <c r="Q10" s="111">
        <v>1197</v>
      </c>
      <c r="R10" s="88">
        <f>D10*Q10</f>
        <v>3591</v>
      </c>
      <c r="S10" s="89" t="str">
        <f t="shared" ref="S10:S11" si="2">IF(ISNUMBER(Q10), IF(Q10&gt;P10,"NEVYHOVUJE","VYHOVUJE")," ")</f>
        <v>VYHOVUJE</v>
      </c>
      <c r="T10" s="83" t="s">
        <v>51</v>
      </c>
      <c r="U10" s="83" t="s">
        <v>15</v>
      </c>
    </row>
    <row r="11" spans="1:21" ht="145.5" customHeight="1" thickBot="1" x14ac:dyDescent="0.3">
      <c r="A11" s="26"/>
      <c r="B11" s="90">
        <v>5</v>
      </c>
      <c r="C11" s="91" t="s">
        <v>50</v>
      </c>
      <c r="D11" s="92">
        <v>1</v>
      </c>
      <c r="E11" s="93" t="s">
        <v>26</v>
      </c>
      <c r="F11" s="94" t="s">
        <v>56</v>
      </c>
      <c r="G11" s="107" t="s">
        <v>61</v>
      </c>
      <c r="H11" s="95" t="s">
        <v>32</v>
      </c>
      <c r="I11" s="126"/>
      <c r="J11" s="128"/>
      <c r="K11" s="130"/>
      <c r="L11" s="126"/>
      <c r="M11" s="128"/>
      <c r="N11" s="132"/>
      <c r="O11" s="96">
        <f>D11*P11</f>
        <v>1500</v>
      </c>
      <c r="P11" s="97">
        <v>1500</v>
      </c>
      <c r="Q11" s="112">
        <v>1500</v>
      </c>
      <c r="R11" s="98">
        <f>D11*Q11</f>
        <v>1500</v>
      </c>
      <c r="S11" s="99" t="str">
        <f t="shared" si="2"/>
        <v>VYHOVUJE</v>
      </c>
      <c r="T11" s="93" t="s">
        <v>52</v>
      </c>
      <c r="U11" s="93" t="s">
        <v>12</v>
      </c>
    </row>
    <row r="12" spans="1:21" ht="13.5" customHeight="1" thickTop="1" thickBot="1" x14ac:dyDescent="0.3">
      <c r="C12" s="5"/>
      <c r="D12" s="5"/>
      <c r="E12" s="5"/>
      <c r="F12" s="5"/>
      <c r="G12" s="5"/>
      <c r="H12" s="5"/>
      <c r="I12" s="5"/>
      <c r="J12" s="5"/>
      <c r="M12" s="5"/>
      <c r="N12" s="5"/>
      <c r="O12" s="5"/>
      <c r="R12" s="39"/>
    </row>
    <row r="13" spans="1:21" ht="49.5" customHeight="1" thickTop="1" thickBot="1" x14ac:dyDescent="0.3">
      <c r="B13" s="120" t="s">
        <v>29</v>
      </c>
      <c r="C13" s="121"/>
      <c r="D13" s="121"/>
      <c r="E13" s="121"/>
      <c r="F13" s="121"/>
      <c r="G13" s="121"/>
      <c r="H13" s="68"/>
      <c r="I13" s="27"/>
      <c r="J13" s="27"/>
      <c r="K13" s="27"/>
      <c r="L13" s="8"/>
      <c r="M13" s="8"/>
      <c r="N13" s="28"/>
      <c r="O13" s="28"/>
      <c r="P13" s="29" t="s">
        <v>10</v>
      </c>
      <c r="Q13" s="122" t="s">
        <v>11</v>
      </c>
      <c r="R13" s="123"/>
      <c r="S13" s="124"/>
      <c r="T13" s="22"/>
      <c r="U13" s="30"/>
    </row>
    <row r="14" spans="1:21" ht="53.25" customHeight="1" thickTop="1" thickBot="1" x14ac:dyDescent="0.3">
      <c r="B14" s="117" t="s">
        <v>27</v>
      </c>
      <c r="C14" s="117"/>
      <c r="D14" s="117"/>
      <c r="E14" s="117"/>
      <c r="F14" s="117"/>
      <c r="G14" s="117"/>
      <c r="H14" s="117"/>
      <c r="I14" s="31"/>
      <c r="L14" s="12"/>
      <c r="M14" s="12"/>
      <c r="N14" s="32"/>
      <c r="O14" s="32"/>
      <c r="P14" s="33">
        <f>SUM(O7:O11)</f>
        <v>42350</v>
      </c>
      <c r="Q14" s="113">
        <f>SUM(R7:R11)</f>
        <v>31164</v>
      </c>
      <c r="R14" s="114"/>
      <c r="S14" s="115"/>
    </row>
    <row r="15" spans="1:21" ht="15.75" thickTop="1" x14ac:dyDescent="0.25">
      <c r="B15" s="116" t="s">
        <v>28</v>
      </c>
      <c r="C15" s="116"/>
      <c r="D15" s="116"/>
      <c r="E15" s="116"/>
      <c r="F15" s="116"/>
    </row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aoIcvODY8nCvatoaXf/owSxTDpHzcotFqlBP6JJQyG9QitnRRiGRmzgkhLMJ1sRRQebdcVinP9fyHnogq+QIxA==" saltValue="Z4vJB1yVVAbvAL4e28BXhA==" spinCount="100000" sheet="1" objects="1" scenarios="1"/>
  <mergeCells count="12">
    <mergeCell ref="Q14:S14"/>
    <mergeCell ref="B15:F15"/>
    <mergeCell ref="B14:H14"/>
    <mergeCell ref="B1:D1"/>
    <mergeCell ref="B13:G13"/>
    <mergeCell ref="Q13:S13"/>
    <mergeCell ref="I10:I11"/>
    <mergeCell ref="J10:J11"/>
    <mergeCell ref="K10:K11"/>
    <mergeCell ref="N10:N11"/>
    <mergeCell ref="L10:L11"/>
    <mergeCell ref="M10:M11"/>
  </mergeCells>
  <conditionalFormatting sqref="S7:S11">
    <cfRule type="cellIs" dxfId="6" priority="64" operator="equal">
      <formula>"VYHOVUJE"</formula>
    </cfRule>
  </conditionalFormatting>
  <conditionalFormatting sqref="S7:S11">
    <cfRule type="cellIs" dxfId="5" priority="63" operator="equal">
      <formula>"NEVYHOVUJE"</formula>
    </cfRule>
  </conditionalFormatting>
  <conditionalFormatting sqref="G7:H11 Q7:Q11">
    <cfRule type="containsBlanks" dxfId="4" priority="44">
      <formula>LEN(TRIM(G7))=0</formula>
    </cfRule>
  </conditionalFormatting>
  <conditionalFormatting sqref="G7:H11 Q7:Q11">
    <cfRule type="notContainsBlanks" dxfId="3" priority="42">
      <formula>LEN(TRIM(G7))&gt;0</formula>
    </cfRule>
  </conditionalFormatting>
  <conditionalFormatting sqref="G7:H11 Q7:Q11">
    <cfRule type="notContainsBlanks" dxfId="2" priority="41">
      <formula>LEN(TRIM(G7))&gt;0</formula>
    </cfRule>
  </conditionalFormatting>
  <conditionalFormatting sqref="G7:H11">
    <cfRule type="notContainsBlanks" dxfId="1" priority="40">
      <formula>LEN(TRIM(G7))&gt;0</formula>
    </cfRule>
  </conditionalFormatting>
  <conditionalFormatting sqref="D7:D11">
    <cfRule type="containsBlanks" dxfId="0" priority="1">
      <formula>LEN(TRIM(D7))=0</formula>
    </cfRule>
  </conditionalFormatting>
  <dataValidations count="3">
    <dataValidation type="list" showInputMessage="1" showErrorMessage="1" sqref="E7:E11" xr:uid="{FEE879A1-3785-4154-A7E4-C2775DBC6DD4}">
      <formula1>"ks,bal,sada,"</formula1>
    </dataValidation>
    <dataValidation type="list" allowBlank="1" showInputMessage="1" showErrorMessage="1" sqref="J7:J10" xr:uid="{CBD82B4A-4556-4BD8-97B1-6493B60EABDA}">
      <formula1>"ANO,NE"</formula1>
    </dataValidation>
    <dataValidation type="list" allowBlank="1" showInputMessage="1" showErrorMessage="1" sqref="U7 U9:U11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+4KRZZ4owgSi+UCnm0cdbrQDYV+giyANwRyMCIE9wcY=</DigestValue>
    </Reference>
    <Reference Type="http://www.w3.org/2000/09/xmldsig#Object" URI="#idOfficeObject">
      <DigestMethod Algorithm="http://www.w3.org/2001/04/xmlenc#sha256"/>
      <DigestValue>8WyqwN+PYu1O5/zPR26YCS+QuzSy+4xeXrF4etgcu3Q=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+ub3m3x/X5AXikp5r0OU3mt5mbw1qSIqCjzg2i7rYZc=</DigestValue>
    </Reference>
  </SignedInfo>
  <SignatureValue>iEQaMGVcLMJgqdqjbSjVu7OoXXjFtxxrfzDjlVQzF9xi8j62+OVW8Z0Ff3qAAqP6NNc6sSIcghSw
Ig4XU4Wdxr+JwAim/iPLGOSyNo3GI5gmhNnWVzM0zuCc7to+aQx04SPGJ2+8pQOQWNRI+4tVLX9m
AaKgVT7qTZQX83F6RRCr8sRsXvy0+v0BxmPAKrUpCss/9FDsYWfjBQHPEB6bP9By+vY2Vg+ibFtB
08XWkL0GZyqiuAgU1T9oGbJ1+iBd3oIGbCTE/AgL5RvdCLJcBUC3qygXRcr2udKVArBdctuahPpB
U68AyEzsZgbRZlrNVERtwhTTszD9eDn9aJBm8w==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y3F6SsEgULW7xV2yIabEra76qrmI9qRcgNeVT5EfWvE=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JCKJSUbR0lWHIJVvlE/HIvJa0MhaStWbpk7gNHxBIiY=</DigestValue>
      </Reference>
      <Reference URI="/xl/sharedStrings.xml?ContentType=application/vnd.openxmlformats-officedocument.spreadsheetml.sharedStrings+xml">
        <DigestMethod Algorithm="http://www.w3.org/2001/04/xmlenc#sha256"/>
        <DigestValue>TGz/2g/3QOpvrI51BoefLfA0jzCEV1DYlpMLeFBefT4=</DigestValue>
      </Reference>
      <Reference URI="/xl/styles.xml?ContentType=application/vnd.openxmlformats-officedocument.spreadsheetml.styles+xml">
        <DigestMethod Algorithm="http://www.w3.org/2001/04/xmlenc#sha256"/>
        <DigestValue>Q/w3CfWS3NGbpbpXK8dqv22aMWi+xugexM+6ijOmPWU=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nzfaZKXkutkU7CG9G+6o3sNVeD5lDwa/hq6+DBnUrko=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uyO+6wdwzJMlZlSihUQNCfGpu2QnEfxc/9Yr9UyAKD0=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2022-10-10T14:11:12Z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16.0.15629/23</OfficeVersion>
          <ApplicationVersion>16.0.15629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2022-10-10T14:11:12Z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2022-10-04T07:53:08Z</cp:lastPrinted>
  <dcterms:created xsi:type="dcterms:W3CDTF">2014-03-05T12:43:32Z</dcterms:created>
  <dcterms:modified xsi:type="dcterms:W3CDTF">2022-10-10T13:22:45Z</dcterms:modified>
</cp:coreProperties>
</file>